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5" yWindow="0" windowWidth="21720" windowHeight="13620"/>
  </bookViews>
  <sheets>
    <sheet name="Weight" sheetId="5" r:id="rId1"/>
    <sheet name="Bag Count" sheetId="1" r:id="rId2"/>
    <sheet name="Color #1" sheetId="3" r:id="rId3"/>
    <sheet name="Color #2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11" i="5"/>
  <c r="B12" i="5"/>
  <c r="B13" i="5"/>
  <c r="B14" i="5"/>
  <c r="B15" i="5"/>
  <c r="B16" i="5"/>
  <c r="B17" i="5"/>
  <c r="C11" i="5"/>
  <c r="C12" i="5"/>
  <c r="C13" i="5"/>
  <c r="C14" i="5"/>
  <c r="C15" i="5"/>
  <c r="C16" i="5"/>
  <c r="C17" i="5"/>
  <c r="B21" i="5"/>
  <c r="B22" i="5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B11" i="1"/>
  <c r="B12" i="1"/>
  <c r="B13" i="1"/>
  <c r="B14" i="1"/>
  <c r="B15" i="1"/>
  <c r="B16" i="1"/>
  <c r="B17" i="1"/>
  <c r="C11" i="1"/>
  <c r="C12" i="1"/>
  <c r="C13" i="1"/>
  <c r="C14" i="1"/>
  <c r="C15" i="1"/>
  <c r="C16" i="1"/>
  <c r="C17" i="1"/>
  <c r="C18" i="1"/>
  <c r="B21" i="1"/>
  <c r="B22" i="1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B11" i="3"/>
  <c r="B12" i="3"/>
  <c r="B13" i="3"/>
  <c r="B14" i="3"/>
  <c r="B15" i="3"/>
  <c r="B16" i="3"/>
  <c r="B17" i="3"/>
  <c r="C11" i="3"/>
  <c r="C12" i="3"/>
  <c r="C13" i="3"/>
  <c r="C14" i="3"/>
  <c r="C15" i="3"/>
  <c r="C16" i="3"/>
  <c r="C17" i="3"/>
  <c r="C18" i="3"/>
  <c r="B21" i="3"/>
  <c r="B22" i="3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11" i="4"/>
  <c r="B12" i="4"/>
  <c r="B13" i="4"/>
  <c r="B14" i="4"/>
  <c r="B15" i="4"/>
  <c r="B16" i="4"/>
  <c r="B17" i="4"/>
  <c r="C11" i="4"/>
  <c r="C12" i="4"/>
  <c r="C13" i="4"/>
  <c r="C14" i="4"/>
  <c r="C15" i="4"/>
  <c r="C16" i="4"/>
  <c r="C17" i="4"/>
  <c r="C18" i="4"/>
  <c r="B21" i="4"/>
  <c r="B22" i="4"/>
</calcChain>
</file>

<file path=xl/comments1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Insertar datos de derecha a izquierda, de arriba hacia abajo</t>
        </r>
      </text>
    </comment>
  </commentList>
</comments>
</file>

<file path=xl/comments2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Insertar datos de derecha a izquierda, de arriba hacia abajo</t>
        </r>
      </text>
    </comment>
  </commentList>
</comments>
</file>

<file path=xl/comments3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Insertar datos de derecha a izquierda, de arriba hacia abajo</t>
        </r>
      </text>
    </comment>
  </commentList>
</comments>
</file>

<file path=xl/comments4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Insertar datos de derecha a izquierda, de arriba hacia abajo</t>
        </r>
      </text>
    </comment>
  </commentList>
</comments>
</file>

<file path=xl/sharedStrings.xml><?xml version="1.0" encoding="utf-8"?>
<sst xmlns="http://schemas.openxmlformats.org/spreadsheetml/2006/main" count="36" uniqueCount="9">
  <si>
    <t>Total</t>
  </si>
  <si>
    <t>Datos en bruto</t>
  </si>
  <si>
    <t>(Datos de entrada)</t>
  </si>
  <si>
    <t>Datos clasificados</t>
  </si>
  <si>
    <t>Datos de histograma</t>
  </si>
  <si>
    <t>Cantidad</t>
  </si>
  <si>
    <t>Frecuencia</t>
  </si>
  <si>
    <t>Promedio</t>
  </si>
  <si>
    <t>Desviación estándar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</si>
</sst>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name val="Garamond"/>
      <family val="1"/>
    </font>
    <font>
      <b/>
      <sz val="8"/>
      <color indexed="81"/>
      <name val="Tahoma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0" xfId="0" quotePrefix="1" applyFont="1" applyFill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2" fontId="1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indexed="13"/>
      </font>
    </dxf>
    <dxf>
      <fill>
        <patternFill>
          <bgColor indexed="43"/>
        </patternFill>
      </fill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Histograma de peso de bolsas de M&amp;M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8005034528699"/>
          <c:y val="0.18072253717499501"/>
          <c:w val="0.81201122028039197"/>
          <c:h val="0.57028000619664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Weight!$B$11:$B$17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Weight!$C$11:$C$17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79840"/>
        <c:axId val="164981760"/>
      </c:barChart>
      <c:catAx>
        <c:axId val="16497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Cantidad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9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817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Frecuencia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979840"/>
        <c:crosses val="autoZero"/>
        <c:crossBetween val="between"/>
      </c:valAx>
      <c:spPr>
        <a:solidFill>
          <a:srgbClr val="A6A6A6"/>
        </a:solidFill>
        <a:ln w="12700">
          <a:solidFill>
            <a:srgbClr val="000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Histograma de contabilización de bolsa de M&amp;M</a:t>
            </a:r>
          </a:p>
        </c:rich>
      </c:tx>
      <c:layout>
        <c:manualLayout>
          <c:xMode val="edge"/>
          <c:yMode val="edge"/>
          <c:x val="0.23395465089685399"/>
          <c:y val="3.5087659940944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33195020747"/>
          <c:y val="0.30468764528639097"/>
          <c:w val="0.83610023850753101"/>
          <c:h val="0.4609377197922320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'Bag Count'!$B$11:$B$17</c:f>
              <c:numCache>
                <c:formatCode>General</c:formatCode>
                <c:ptCount val="7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</c:numCache>
            </c:numRef>
          </c:cat>
          <c:val>
            <c:numRef>
              <c:f>'Bag Count'!$C$11:$C$17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08768"/>
        <c:axId val="165410688"/>
      </c:barChart>
      <c:catAx>
        <c:axId val="1654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Cantidad</a:t>
                </a:r>
              </a:p>
            </c:rich>
          </c:tx>
          <c:layout>
            <c:manualLayout>
              <c:xMode val="edge"/>
              <c:yMode val="edge"/>
              <c:x val="0.48308311824092498"/>
              <c:y val="0.90351162647637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1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41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Frecuencia</a:t>
                </a:r>
              </a:p>
            </c:rich>
          </c:tx>
          <c:layout>
            <c:manualLayout>
              <c:xMode val="edge"/>
              <c:yMode val="edge"/>
              <c:x val="1.09974842356324E-3"/>
              <c:y val="0.385966104822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0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Histograma #1 de color de M&amp;M</a:t>
            </a:r>
          </a:p>
        </c:rich>
      </c:tx>
      <c:layout>
        <c:manualLayout>
          <c:xMode val="edge"/>
          <c:yMode val="edge"/>
          <c:x val="0.25751903159408002"/>
          <c:y val="3.5087825560266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2946058091299"/>
          <c:y val="0.36032406471607797"/>
          <c:w val="0.82780148332080905"/>
          <c:h val="0.4089070846777960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'Color #1'!$B$11:$B$17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'Color #1'!$C$11:$C$17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57920"/>
        <c:axId val="165757696"/>
      </c:barChart>
      <c:catAx>
        <c:axId val="1658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Cantidad</a:t>
                </a:r>
              </a:p>
            </c:rich>
          </c:tx>
          <c:layout>
            <c:manualLayout>
              <c:xMode val="edge"/>
              <c:yMode val="edge"/>
              <c:x val="0.48308311824092498"/>
              <c:y val="0.90351142848034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75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Frecuencia</a:t>
                </a:r>
              </a:p>
            </c:rich>
          </c:tx>
          <c:layout>
            <c:manualLayout>
              <c:xMode val="edge"/>
              <c:yMode val="edge"/>
              <c:x val="9.3985036102852294E-3"/>
              <c:y val="0.38596608116293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857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Histograma #2 de color de M&amp;M</a:t>
            </a:r>
          </a:p>
        </c:rich>
      </c:tx>
      <c:layout>
        <c:manualLayout>
          <c:xMode val="edge"/>
          <c:yMode val="edge"/>
          <c:x val="0.25751903159408002"/>
          <c:y val="3.5087702451827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2572614107901"/>
          <c:y val="0.34959332245948699"/>
          <c:w val="0.78423301859051797"/>
          <c:h val="0.39837378605848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'Color #2'!$B$11:$B$17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'Color #2'!$C$11:$C$17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99648"/>
        <c:axId val="165922304"/>
      </c:barChart>
      <c:catAx>
        <c:axId val="16589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Cantidad</a:t>
                </a:r>
              </a:p>
            </c:rich>
          </c:tx>
          <c:layout>
            <c:manualLayout>
              <c:xMode val="edge"/>
              <c:yMode val="edge"/>
              <c:x val="0.48308311824092498"/>
              <c:y val="0.90351129889251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2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922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Frecuencia</a:t>
                </a:r>
              </a:p>
            </c:rich>
          </c:tx>
          <c:layout>
            <c:manualLayout>
              <c:xMode val="edge"/>
              <c:yMode val="edge"/>
              <c:x val="9.3985036102852294E-3"/>
              <c:y val="0.38596600729786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89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9</xdr:row>
      <xdr:rowOff>203200</xdr:rowOff>
    </xdr:from>
    <xdr:to>
      <xdr:col>9</xdr:col>
      <xdr:colOff>838200</xdr:colOff>
      <xdr:row>21</xdr:row>
      <xdr:rowOff>342900</xdr:rowOff>
    </xdr:to>
    <xdr:graphicFrame macro="">
      <xdr:nvGraphicFramePr>
        <xdr:cNvPr id="891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9</xdr:row>
      <xdr:rowOff>88900</xdr:rowOff>
    </xdr:from>
    <xdr:to>
      <xdr:col>17</xdr:col>
      <xdr:colOff>63500</xdr:colOff>
      <xdr:row>23</xdr:row>
      <xdr:rowOff>114300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8</xdr:row>
      <xdr:rowOff>101600</xdr:rowOff>
    </xdr:from>
    <xdr:to>
      <xdr:col>16</xdr:col>
      <xdr:colOff>444500</xdr:colOff>
      <xdr:row>22</xdr:row>
      <xdr:rowOff>127000</xdr:rowOff>
    </xdr:to>
    <xdr:graphicFrame macro="">
      <xdr:nvGraphicFramePr>
        <xdr:cNvPr id="10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9</xdr:row>
      <xdr:rowOff>0</xdr:rowOff>
    </xdr:from>
    <xdr:to>
      <xdr:col>17</xdr:col>
      <xdr:colOff>38100</xdr:colOff>
      <xdr:row>22</xdr:row>
      <xdr:rowOff>127000</xdr:rowOff>
    </xdr:to>
    <xdr:graphicFrame macro="">
      <xdr:nvGraphicFramePr>
        <xdr:cNvPr id="11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"/>
  <sheetViews>
    <sheetView tabSelected="1" showRuler="0" workbookViewId="0">
      <selection activeCell="K25" sqref="K25"/>
    </sheetView>
  </sheetViews>
  <sheetFormatPr defaultColWidth="11.42578125" defaultRowHeight="12.75" x14ac:dyDescent="0.2"/>
  <cols>
    <col min="1" max="1" width="24.85546875" customWidth="1"/>
    <col min="2" max="3" width="15" customWidth="1"/>
  </cols>
  <sheetData>
    <row r="1" spans="1:24" ht="2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12" t="s">
        <v>1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1"/>
      <c r="W2" s="1"/>
      <c r="X2" s="1"/>
    </row>
    <row r="3" spans="1:24" ht="20.25" x14ac:dyDescent="0.3">
      <c r="A3" s="30" t="s">
        <v>2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  <c r="V3" s="1"/>
      <c r="W3" s="1"/>
      <c r="X3" s="1"/>
    </row>
    <row r="4" spans="1:24" ht="21.75" thickBot="1" x14ac:dyDescent="0.35">
      <c r="A4" s="12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  <c r="V4" s="1"/>
      <c r="W4" s="1"/>
      <c r="X4" s="1"/>
    </row>
    <row r="5" spans="1:24" ht="21" thickBot="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"/>
      <c r="W5" s="1"/>
      <c r="X5" s="1"/>
    </row>
    <row r="6" spans="1:24" ht="20.25" x14ac:dyDescent="0.3">
      <c r="A6" s="12" t="s">
        <v>3</v>
      </c>
      <c r="B6" s="16" t="str">
        <f>IF(B2&lt;&gt;0,LARGE($B$2:$U$4,1)," ")</f>
        <v xml:space="preserve"> </v>
      </c>
      <c r="C6" s="17" t="str">
        <f>IF(C2&lt;&gt;0,LARGE($B$2:$U$4,2)," ")</f>
        <v xml:space="preserve"> </v>
      </c>
      <c r="D6" s="17" t="str">
        <f>IF(D2&lt;&gt;0,LARGE($B$2:$U$4,3)," ")</f>
        <v xml:space="preserve"> </v>
      </c>
      <c r="E6" s="17" t="str">
        <f>IF(E2&lt;&gt;0,LARGE($B$2:$U$4,4)," ")</f>
        <v xml:space="preserve"> </v>
      </c>
      <c r="F6" s="17" t="str">
        <f>IF(F2&lt;&gt;0,LARGE($B$2:$U$4,5)," ")</f>
        <v xml:space="preserve"> </v>
      </c>
      <c r="G6" s="17" t="str">
        <f>IF(G2&lt;&gt;0,LARGE($B$2:$U$4,6)," ")</f>
        <v xml:space="preserve"> </v>
      </c>
      <c r="H6" s="17" t="str">
        <f>IF(H2&lt;&gt;0,LARGE($B$2:$U$4,7)," ")</f>
        <v xml:space="preserve"> </v>
      </c>
      <c r="I6" s="17" t="str">
        <f>IF(I2&lt;&gt;0,LARGE($B$2:$U$4,8)," ")</f>
        <v xml:space="preserve"> </v>
      </c>
      <c r="J6" s="17" t="str">
        <f>IF(J2&lt;&gt;0,LARGE($B$2:$U$4,9)," ")</f>
        <v xml:space="preserve"> </v>
      </c>
      <c r="K6" s="17" t="str">
        <f>IF(K2&lt;&gt;0,LARGE($B$2:$U$4,10)," ")</f>
        <v xml:space="preserve"> </v>
      </c>
      <c r="L6" s="17" t="str">
        <f>IF(L2&lt;&gt;0,LARGE($B$2:$U$4,11)," ")</f>
        <v xml:space="preserve"> </v>
      </c>
      <c r="M6" s="17" t="str">
        <f>IF(M2&lt;&gt;0,LARGE($B$2:$U$4,12)," ")</f>
        <v xml:space="preserve"> </v>
      </c>
      <c r="N6" s="17" t="str">
        <f>IF(N2&lt;&gt;0,LARGE($B$2:$U$4,13)," ")</f>
        <v xml:space="preserve"> </v>
      </c>
      <c r="O6" s="17" t="str">
        <f>IF(O2&lt;&gt;0,LARGE($B$2:$U$4,14)," ")</f>
        <v xml:space="preserve"> </v>
      </c>
      <c r="P6" s="17" t="str">
        <f>IF(P2&lt;&gt;0,LARGE($B$2:$U$4,15)," ")</f>
        <v xml:space="preserve"> </v>
      </c>
      <c r="Q6" s="17" t="str">
        <f>IF(Q2&lt;&gt;0,LARGE($B$2:$U$4,16)," ")</f>
        <v xml:space="preserve"> </v>
      </c>
      <c r="R6" s="17" t="str">
        <f>IF(R2&lt;&gt;0,LARGE($B$2:$U$4,17)," ")</f>
        <v xml:space="preserve"> </v>
      </c>
      <c r="S6" s="17" t="str">
        <f>IF(S2&lt;&gt;0,LARGE($B$2:$U$4,18)," ")</f>
        <v xml:space="preserve"> </v>
      </c>
      <c r="T6" s="17" t="str">
        <f>IF(T2&lt;&gt;0,LARGE($B$2:$U$4,19)," ")</f>
        <v xml:space="preserve"> </v>
      </c>
      <c r="U6" s="18" t="str">
        <f>IF(U2&lt;&gt;0,LARGE($B$2:$U$4,20)," ")</f>
        <v xml:space="preserve"> </v>
      </c>
      <c r="V6" s="1"/>
      <c r="W6" s="1"/>
      <c r="X6" s="1"/>
    </row>
    <row r="7" spans="1:24" ht="20.25" x14ac:dyDescent="0.3">
      <c r="A7" s="12"/>
      <c r="B7" s="19" t="str">
        <f>IF(B3&lt;&gt;0,LARGE($B$2:$U$4,21)," ")</f>
        <v xml:space="preserve"> </v>
      </c>
      <c r="C7" s="20" t="str">
        <f>IF(C3&lt;&gt;0,LARGE($B$2:$U$4,22)," ")</f>
        <v xml:space="preserve"> </v>
      </c>
      <c r="D7" s="20" t="str">
        <f>IF(D3&lt;&gt;0,LARGE($B$2:$U$4,23)," ")</f>
        <v xml:space="preserve"> </v>
      </c>
      <c r="E7" s="20" t="str">
        <f>IF(E3&lt;&gt;0,LARGE($B$2:$U$4,24)," ")</f>
        <v xml:space="preserve"> </v>
      </c>
      <c r="F7" s="20" t="str">
        <f>IF(F3&lt;&gt;0,LARGE($B$2:$U$4,25)," ")</f>
        <v xml:space="preserve"> </v>
      </c>
      <c r="G7" s="20" t="str">
        <f>IF(G3&lt;&gt;0,LARGE($B$2:$U$4,26)," ")</f>
        <v xml:space="preserve"> </v>
      </c>
      <c r="H7" s="20" t="str">
        <f>IF(H3&lt;&gt;0,LARGE($B$2:$U$4,27)," ")</f>
        <v xml:space="preserve"> </v>
      </c>
      <c r="I7" s="20" t="str">
        <f>IF(I3&lt;&gt;0,LARGE($B$2:$U$4,28)," ")</f>
        <v xml:space="preserve"> </v>
      </c>
      <c r="J7" s="20" t="str">
        <f>IF(J3&lt;&gt;0,LARGE($B$2:$U$4,29)," ")</f>
        <v xml:space="preserve"> </v>
      </c>
      <c r="K7" s="20" t="str">
        <f>IF(K3&lt;&gt;0,LARGE($B$2:$U$4,30)," ")</f>
        <v xml:space="preserve"> </v>
      </c>
      <c r="L7" s="20" t="str">
        <f>IF(L3&lt;&gt;0,LARGE($B$2:$U$4,31)," ")</f>
        <v xml:space="preserve"> </v>
      </c>
      <c r="M7" s="20" t="str">
        <f>IF(M3&lt;&gt;0,LARGE($B$2:$U$4,32)," ")</f>
        <v xml:space="preserve"> </v>
      </c>
      <c r="N7" s="20" t="str">
        <f>IF(N3&lt;&gt;0,LARGE($B$2:$U$4,33)," ")</f>
        <v xml:space="preserve"> </v>
      </c>
      <c r="O7" s="20" t="str">
        <f>IF(O3&lt;&gt;0,LARGE($B$2:$U$4,34)," ")</f>
        <v xml:space="preserve"> </v>
      </c>
      <c r="P7" s="20" t="str">
        <f>IF(P3&lt;&gt;0,LARGE($B$2:$U$4,35)," ")</f>
        <v xml:space="preserve"> </v>
      </c>
      <c r="Q7" s="20" t="str">
        <f>IF(Q3&lt;&gt;0,LARGE($B$2:$U$4,36)," ")</f>
        <v xml:space="preserve"> </v>
      </c>
      <c r="R7" s="20" t="str">
        <f>IF(R3&lt;&gt;0,LARGE($B$2:$U$4,37)," ")</f>
        <v xml:space="preserve"> </v>
      </c>
      <c r="S7" s="20" t="str">
        <f>IF(S3&lt;&gt;0,LARGE($B$2:$U$4,38)," ")</f>
        <v xml:space="preserve"> </v>
      </c>
      <c r="T7" s="20" t="str">
        <f>IF(T3&lt;&gt;0,LARGE($B$2:$U$4,39)," ")</f>
        <v xml:space="preserve"> </v>
      </c>
      <c r="U7" s="21" t="str">
        <f>IF(U3&lt;&gt;0,LARGE($B$2:$U$4,40)," ")</f>
        <v xml:space="preserve"> </v>
      </c>
      <c r="V7" s="1"/>
      <c r="W7" s="1"/>
      <c r="X7" s="1"/>
    </row>
    <row r="8" spans="1:24" ht="21" thickBot="1" x14ac:dyDescent="0.35">
      <c r="A8" s="12"/>
      <c r="B8" s="22" t="str">
        <f>IF(B4&lt;&gt;0,LARGE($B$2:$U$4,41)," ")</f>
        <v xml:space="preserve"> </v>
      </c>
      <c r="C8" s="23" t="str">
        <f>IF(C4&lt;&gt;0,LARGE($B$2:$U$4,42)," ")</f>
        <v xml:space="preserve"> </v>
      </c>
      <c r="D8" s="23" t="str">
        <f>IF(D4&lt;&gt;0,LARGE($B$2:$U$4,43)," ")</f>
        <v xml:space="preserve"> </v>
      </c>
      <c r="E8" s="23" t="str">
        <f>IF(E4&lt;&gt;0,LARGE($B$2:$U$4,44)," ")</f>
        <v xml:space="preserve"> </v>
      </c>
      <c r="F8" s="23" t="str">
        <f>IF(F4&lt;&gt;0,LARGE($B$2:$U$4,45)," ")</f>
        <v xml:space="preserve"> </v>
      </c>
      <c r="G8" s="23" t="str">
        <f>IF(G4&lt;&gt;0,LARGE($B$2:$U$4,46)," ")</f>
        <v xml:space="preserve"> </v>
      </c>
      <c r="H8" s="23" t="str">
        <f>IF(H4&lt;&gt;0,LARGE($B$2:$U$4,47)," ")</f>
        <v xml:space="preserve"> </v>
      </c>
      <c r="I8" s="23" t="str">
        <f>IF(I4&lt;&gt;0,LARGE($B$2:$U$4,48)," ")</f>
        <v xml:space="preserve"> </v>
      </c>
      <c r="J8" s="23" t="str">
        <f>IF(J4&lt;&gt;0,LARGE($B$2:$U$4,49)," ")</f>
        <v xml:space="preserve"> </v>
      </c>
      <c r="K8" s="23" t="str">
        <f>IF(K4&lt;&gt;0,LARGE($B$2:$U$4,50)," ")</f>
        <v xml:space="preserve"> </v>
      </c>
      <c r="L8" s="23" t="str">
        <f>IF(L4&lt;&gt;0,LARGE($B$2:$U$4,51)," ")</f>
        <v xml:space="preserve"> </v>
      </c>
      <c r="M8" s="23" t="str">
        <f>IF(M4&lt;&gt;0,LARGE($B$2:$U$4,52)," ")</f>
        <v xml:space="preserve"> </v>
      </c>
      <c r="N8" s="23" t="str">
        <f>IF(N4&lt;&gt;0,LARGE($B$2:$U$4,53)," ")</f>
        <v xml:space="preserve"> </v>
      </c>
      <c r="O8" s="23" t="str">
        <f>IF(O4&lt;&gt;0,LARGE($B$2:$U$4,54)," ")</f>
        <v xml:space="preserve"> </v>
      </c>
      <c r="P8" s="23" t="str">
        <f>IF(P4&lt;&gt;0,LARGE($B$2:$U$4,55)," ")</f>
        <v xml:space="preserve"> </v>
      </c>
      <c r="Q8" s="23" t="str">
        <f>IF(Q4&lt;&gt;0,LARGE($B$2:$U$4,56)," ")</f>
        <v xml:space="preserve"> </v>
      </c>
      <c r="R8" s="23" t="str">
        <f>IF(R4&lt;&gt;0,LARGE($B$2:$U$4,57)," ")</f>
        <v xml:space="preserve"> </v>
      </c>
      <c r="S8" s="23" t="str">
        <f>IF(S4&lt;&gt;0,LARGE($B$2:$U$4,58)," ")</f>
        <v xml:space="preserve"> </v>
      </c>
      <c r="T8" s="23" t="str">
        <f>IF(T4&lt;&gt;0,LARGE($B$2:$U$4,59)," ")</f>
        <v xml:space="preserve"> </v>
      </c>
      <c r="U8" s="24" t="str">
        <f>IF(U4&lt;&gt;0,LARGE($B$2:$U$4,60)," ")</f>
        <v xml:space="preserve"> </v>
      </c>
      <c r="V8" s="1"/>
      <c r="W8" s="1"/>
      <c r="X8" s="1"/>
    </row>
    <row r="9" spans="1:24" ht="21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"/>
      <c r="W9" s="1"/>
      <c r="X9" s="1"/>
    </row>
    <row r="10" spans="1:24" ht="41.25" thickBot="1" x14ac:dyDescent="0.35">
      <c r="A10" s="26" t="s">
        <v>4</v>
      </c>
      <c r="B10" s="41" t="s">
        <v>5</v>
      </c>
      <c r="C10" s="42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0.25" x14ac:dyDescent="0.3">
      <c r="A11" s="26"/>
      <c r="B11" s="35">
        <f>MIN(B2:U4)</f>
        <v>0</v>
      </c>
      <c r="C11" s="36">
        <f>INDEX(FREQUENCY($B$6:$U$8,$B$11:$B$17),1)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25" x14ac:dyDescent="0.3">
      <c r="A12" s="8"/>
      <c r="B12" s="37">
        <f t="shared" ref="B12:B17" si="0">B11+CEILING((MAX($B$2:$U$4)-MIN($B$2:$U$4))/6,0.01)</f>
        <v>0</v>
      </c>
      <c r="C12" s="38">
        <f>INDEX(FREQUENCY($B$6:$U$8,$B$11:$B$17),2)</f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6"/>
      <c r="Q12" s="6"/>
      <c r="R12" s="6"/>
      <c r="S12" s="6"/>
      <c r="T12" s="6"/>
      <c r="U12" s="6"/>
      <c r="V12" s="6"/>
      <c r="W12" s="6"/>
      <c r="X12" s="6"/>
    </row>
    <row r="13" spans="1:24" ht="20.25" x14ac:dyDescent="0.3">
      <c r="A13" s="1"/>
      <c r="B13" s="37">
        <f t="shared" si="0"/>
        <v>0</v>
      </c>
      <c r="C13" s="38">
        <f>INDEX(FREQUENCY($B$6:$U$8,$B$11:$B$17),3)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0.25" x14ac:dyDescent="0.3">
      <c r="A14" s="1"/>
      <c r="B14" s="37">
        <f t="shared" si="0"/>
        <v>0</v>
      </c>
      <c r="C14" s="38">
        <f>INDEX(FREQUENCY($B$6:$U$8,$B$11:$B$17),4)</f>
        <v>0</v>
      </c>
      <c r="D14" s="1"/>
      <c r="E14" s="1"/>
      <c r="F14" s="57"/>
      <c r="G14" s="57"/>
      <c r="H14" s="1"/>
      <c r="I14" s="1"/>
      <c r="J14" s="1"/>
      <c r="K14" s="1"/>
      <c r="L14" s="1"/>
      <c r="M14" s="1"/>
      <c r="N14" s="1"/>
      <c r="O14" s="6"/>
      <c r="P14" s="6"/>
      <c r="Q14" s="6"/>
      <c r="R14" s="6"/>
      <c r="S14" s="1"/>
      <c r="T14" s="1"/>
      <c r="U14" s="1"/>
      <c r="V14" s="1"/>
      <c r="W14" s="1"/>
      <c r="X14" s="1"/>
    </row>
    <row r="15" spans="1:24" ht="20.25" x14ac:dyDescent="0.3">
      <c r="A15" s="1"/>
      <c r="B15" s="37">
        <f t="shared" si="0"/>
        <v>0</v>
      </c>
      <c r="C15" s="38">
        <f>INDEX(FREQUENCY($B$6:$U$8,$B$11:$B$17),5)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6"/>
      <c r="S15" s="6"/>
      <c r="T15" s="6"/>
      <c r="U15" s="6"/>
      <c r="V15" s="6"/>
      <c r="W15" s="1"/>
      <c r="X15" s="1"/>
    </row>
    <row r="16" spans="1:24" ht="20.25" x14ac:dyDescent="0.3">
      <c r="A16" s="1"/>
      <c r="B16" s="37">
        <f t="shared" si="0"/>
        <v>0</v>
      </c>
      <c r="C16" s="38">
        <f>INDEX(FREQUENCY($B$6:$U$8,$B$11:$B$17),6)</f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thickBot="1" x14ac:dyDescent="0.35">
      <c r="A17" s="1"/>
      <c r="B17" s="37">
        <f t="shared" si="0"/>
        <v>0</v>
      </c>
      <c r="C17" s="40">
        <f>INDEX(FREQUENCY($B$6:$U$8,$B$11:$B$17),7)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0.25" x14ac:dyDescent="0.3">
      <c r="A18" s="1"/>
      <c r="B18" s="43" t="s">
        <v>0</v>
      </c>
      <c r="C18" s="47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0.25" x14ac:dyDescent="0.3">
      <c r="A19" s="1"/>
      <c r="B19" s="12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1" thickBot="1" x14ac:dyDescent="0.35">
      <c r="A20" s="1"/>
      <c r="B20" s="12"/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" thickBot="1" x14ac:dyDescent="0.35">
      <c r="A21" s="25" t="s">
        <v>7</v>
      </c>
      <c r="B21" s="58" t="e">
        <f>AVERAGE(B2:K4)</f>
        <v>#DIV/0!</v>
      </c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1.25" thickBot="1" x14ac:dyDescent="0.35">
      <c r="A22" s="7" t="s">
        <v>8</v>
      </c>
      <c r="B22" s="58" t="e">
        <f>STDEV(B2:K4)</f>
        <v>#DIV/0!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0.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0.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0.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0.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0.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0.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honeticPr fontId="5" type="noConversion"/>
  <conditionalFormatting sqref="B21:B22">
    <cfRule type="expression" dxfId="2" priority="1" stopIfTrue="1">
      <formula>ISERROR(B21)</formula>
    </cfRule>
    <cfRule type="expression" dxfId="1" priority="2" stopIfTrue="1">
      <formula>ISERROR(B21)</formula>
    </cfRule>
    <cfRule type="expression" dxfId="0" priority="3" stopIfTrue="1">
      <formula>ISERROR(B21)</formula>
    </cfRule>
  </conditionalFormatting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"/>
  <sheetViews>
    <sheetView showRuler="0" workbookViewId="0">
      <selection activeCell="A21" sqref="A21:A22"/>
    </sheetView>
  </sheetViews>
  <sheetFormatPr defaultColWidth="9.140625" defaultRowHeight="20.25" x14ac:dyDescent="0.3"/>
  <cols>
    <col min="1" max="1" width="29.28515625" style="1" bestFit="1" customWidth="1"/>
    <col min="2" max="2" width="14.140625" style="1" bestFit="1" customWidth="1"/>
    <col min="3" max="3" width="17.42578125" style="1" bestFit="1" customWidth="1"/>
    <col min="4" max="21" width="6.28515625" style="1" customWidth="1"/>
    <col min="22" max="16384" width="9.140625" style="1"/>
  </cols>
  <sheetData>
    <row r="1" spans="1:24" ht="21" thickBot="1" x14ac:dyDescent="0.35"/>
    <row r="2" spans="1:24" ht="18" customHeight="1" x14ac:dyDescent="0.3">
      <c r="A2" s="12" t="s">
        <v>1</v>
      </c>
      <c r="B2" s="27">
        <v>52</v>
      </c>
      <c r="C2" s="28">
        <v>53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4" ht="18" customHeight="1" x14ac:dyDescent="0.3">
      <c r="A3" s="30" t="s">
        <v>2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4" ht="18" customHeight="1" thickBot="1" x14ac:dyDescent="0.3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4" ht="9" customHeight="1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4" ht="18" customHeight="1" x14ac:dyDescent="0.3">
      <c r="A6" s="12" t="s">
        <v>3</v>
      </c>
      <c r="B6" s="16">
        <f>IF(B2&lt;&gt;0,LARGE($B$2:$U$4,1)," ")</f>
        <v>53</v>
      </c>
      <c r="C6" s="17">
        <f>IF(C2&lt;&gt;0,LARGE($B$2:$U$4,2)," ")</f>
        <v>52</v>
      </c>
      <c r="D6" s="17" t="str">
        <f>IF(D2&lt;&gt;0,LARGE($B$2:$U$4,3)," ")</f>
        <v xml:space="preserve"> </v>
      </c>
      <c r="E6" s="17" t="str">
        <f>IF(E2&lt;&gt;0,LARGE($B$2:$U$4,4)," ")</f>
        <v xml:space="preserve"> </v>
      </c>
      <c r="F6" s="17" t="str">
        <f>IF(F2&lt;&gt;0,LARGE($B$2:$U$4,5)," ")</f>
        <v xml:space="preserve"> </v>
      </c>
      <c r="G6" s="17" t="str">
        <f>IF(G2&lt;&gt;0,LARGE($B$2:$U$4,6)," ")</f>
        <v xml:space="preserve"> </v>
      </c>
      <c r="H6" s="17" t="str">
        <f>IF(H2&lt;&gt;0,LARGE($B$2:$U$4,7)," ")</f>
        <v xml:space="preserve"> </v>
      </c>
      <c r="I6" s="17" t="str">
        <f>IF(I2&lt;&gt;0,LARGE($B$2:$U$4,8)," ")</f>
        <v xml:space="preserve"> </v>
      </c>
      <c r="J6" s="17" t="str">
        <f>IF(J2&lt;&gt;0,LARGE($B$2:$U$4,9)," ")</f>
        <v xml:space="preserve"> </v>
      </c>
      <c r="K6" s="17" t="str">
        <f>IF(K2&lt;&gt;0,LARGE($B$2:$U$4,10)," ")</f>
        <v xml:space="preserve"> </v>
      </c>
      <c r="L6" s="17" t="str">
        <f>IF(L2&lt;&gt;0,LARGE($B$2:$U$4,11)," ")</f>
        <v xml:space="preserve"> </v>
      </c>
      <c r="M6" s="17" t="str">
        <f>IF(M2&lt;&gt;0,LARGE($B$2:$U$4,12)," ")</f>
        <v xml:space="preserve"> </v>
      </c>
      <c r="N6" s="17" t="str">
        <f>IF(N2&lt;&gt;0,LARGE($B$2:$U$4,13)," ")</f>
        <v xml:space="preserve"> </v>
      </c>
      <c r="O6" s="17" t="str">
        <f>IF(O2&lt;&gt;0,LARGE($B$2:$U$4,14)," ")</f>
        <v xml:space="preserve"> </v>
      </c>
      <c r="P6" s="17" t="str">
        <f>IF(P2&lt;&gt;0,LARGE($B$2:$U$4,15)," ")</f>
        <v xml:space="preserve"> </v>
      </c>
      <c r="Q6" s="17" t="str">
        <f>IF(Q2&lt;&gt;0,LARGE($B$2:$U$4,16)," ")</f>
        <v xml:space="preserve"> </v>
      </c>
      <c r="R6" s="17" t="str">
        <f>IF(R2&lt;&gt;0,LARGE($B$2:$U$4,17)," ")</f>
        <v xml:space="preserve"> </v>
      </c>
      <c r="S6" s="17" t="str">
        <f>IF(S2&lt;&gt;0,LARGE($B$2:$U$4,18)," ")</f>
        <v xml:space="preserve"> </v>
      </c>
      <c r="T6" s="17" t="str">
        <f>IF(T2&lt;&gt;0,LARGE($B$2:$U$4,19)," ")</f>
        <v xml:space="preserve"> </v>
      </c>
      <c r="U6" s="18" t="str">
        <f>IF(U2&lt;&gt;0,LARGE($B$2:$U$4,20)," ")</f>
        <v xml:space="preserve"> </v>
      </c>
    </row>
    <row r="7" spans="1:24" ht="18" customHeight="1" x14ac:dyDescent="0.3">
      <c r="A7" s="12"/>
      <c r="B7" s="19" t="str">
        <f>IF(B3&lt;&gt;0,LARGE($B$2:$U$4,21)," ")</f>
        <v xml:space="preserve"> </v>
      </c>
      <c r="C7" s="20" t="str">
        <f>IF(C3&lt;&gt;0,LARGE($B$2:$U$4,22)," ")</f>
        <v xml:space="preserve"> </v>
      </c>
      <c r="D7" s="20" t="str">
        <f>IF(D3&lt;&gt;0,LARGE($B$2:$U$4,23)," ")</f>
        <v xml:space="preserve"> </v>
      </c>
      <c r="E7" s="20" t="str">
        <f>IF(E3&lt;&gt;0,LARGE($B$2:$U$4,24)," ")</f>
        <v xml:space="preserve"> </v>
      </c>
      <c r="F7" s="20" t="str">
        <f>IF(F3&lt;&gt;0,LARGE($B$2:$U$4,25)," ")</f>
        <v xml:space="preserve"> </v>
      </c>
      <c r="G7" s="20" t="str">
        <f>IF(G3&lt;&gt;0,LARGE($B$2:$U$4,26)," ")</f>
        <v xml:space="preserve"> </v>
      </c>
      <c r="H7" s="20" t="str">
        <f>IF(H3&lt;&gt;0,LARGE($B$2:$U$4,27)," ")</f>
        <v xml:space="preserve"> </v>
      </c>
      <c r="I7" s="20" t="str">
        <f>IF(I3&lt;&gt;0,LARGE($B$2:$U$4,28)," ")</f>
        <v xml:space="preserve"> </v>
      </c>
      <c r="J7" s="20" t="str">
        <f>IF(J3&lt;&gt;0,LARGE($B$2:$U$4,29)," ")</f>
        <v xml:space="preserve"> </v>
      </c>
      <c r="K7" s="20" t="str">
        <f>IF(K3&lt;&gt;0,LARGE($B$2:$U$4,30)," ")</f>
        <v xml:space="preserve"> </v>
      </c>
      <c r="L7" s="20" t="str">
        <f>IF(L3&lt;&gt;0,LARGE($B$2:$U$4,31)," ")</f>
        <v xml:space="preserve"> </v>
      </c>
      <c r="M7" s="20" t="str">
        <f>IF(M3&lt;&gt;0,LARGE($B$2:$U$4,32)," ")</f>
        <v xml:space="preserve"> </v>
      </c>
      <c r="N7" s="20" t="str">
        <f>IF(N3&lt;&gt;0,LARGE($B$2:$U$4,33)," ")</f>
        <v xml:space="preserve"> </v>
      </c>
      <c r="O7" s="20" t="str">
        <f>IF(O3&lt;&gt;0,LARGE($B$2:$U$4,34)," ")</f>
        <v xml:space="preserve"> </v>
      </c>
      <c r="P7" s="20" t="str">
        <f>IF(P3&lt;&gt;0,LARGE($B$2:$U$4,35)," ")</f>
        <v xml:space="preserve"> </v>
      </c>
      <c r="Q7" s="20" t="str">
        <f>IF(Q3&lt;&gt;0,LARGE($B$2:$U$4,36)," ")</f>
        <v xml:space="preserve"> </v>
      </c>
      <c r="R7" s="20" t="str">
        <f>IF(R3&lt;&gt;0,LARGE($B$2:$U$4,37)," ")</f>
        <v xml:space="preserve"> </v>
      </c>
      <c r="S7" s="20" t="str">
        <f>IF(S3&lt;&gt;0,LARGE($B$2:$U$4,38)," ")</f>
        <v xml:space="preserve"> </v>
      </c>
      <c r="T7" s="20" t="str">
        <f>IF(T3&lt;&gt;0,LARGE($B$2:$U$4,39)," ")</f>
        <v xml:space="preserve"> </v>
      </c>
      <c r="U7" s="21" t="str">
        <f>IF(U3&lt;&gt;0,LARGE($B$2:$U$4,40)," ")</f>
        <v xml:space="preserve"> </v>
      </c>
    </row>
    <row r="8" spans="1:24" ht="18" customHeight="1" thickBot="1" x14ac:dyDescent="0.35">
      <c r="A8" s="12"/>
      <c r="B8" s="22" t="str">
        <f>IF(B4&lt;&gt;0,LARGE($B$2:$U$4,41)," ")</f>
        <v xml:space="preserve"> </v>
      </c>
      <c r="C8" s="23" t="str">
        <f>IF(C4&lt;&gt;0,LARGE($B$2:$U$4,42)," ")</f>
        <v xml:space="preserve"> </v>
      </c>
      <c r="D8" s="23" t="str">
        <f>IF(D4&lt;&gt;0,LARGE($B$2:$U$4,43)," ")</f>
        <v xml:space="preserve"> </v>
      </c>
      <c r="E8" s="23" t="str">
        <f>IF(E4&lt;&gt;0,LARGE($B$2:$U$4,44)," ")</f>
        <v xml:space="preserve"> </v>
      </c>
      <c r="F8" s="23" t="str">
        <f>IF(F4&lt;&gt;0,LARGE($B$2:$U$4,45)," ")</f>
        <v xml:space="preserve"> </v>
      </c>
      <c r="G8" s="23" t="str">
        <f>IF(G4&lt;&gt;0,LARGE($B$2:$U$4,46)," ")</f>
        <v xml:space="preserve"> </v>
      </c>
      <c r="H8" s="23" t="str">
        <f>IF(H4&lt;&gt;0,LARGE($B$2:$U$4,47)," ")</f>
        <v xml:space="preserve"> </v>
      </c>
      <c r="I8" s="23" t="str">
        <f>IF(I4&lt;&gt;0,LARGE($B$2:$U$4,48)," ")</f>
        <v xml:space="preserve"> </v>
      </c>
      <c r="J8" s="23" t="str">
        <f>IF(J4&lt;&gt;0,LARGE($B$2:$U$4,49)," ")</f>
        <v xml:space="preserve"> </v>
      </c>
      <c r="K8" s="23" t="str">
        <f>IF(K4&lt;&gt;0,LARGE($B$2:$U$4,50)," ")</f>
        <v xml:space="preserve"> </v>
      </c>
      <c r="L8" s="23" t="str">
        <f>IF(L4&lt;&gt;0,LARGE($B$2:$U$4,51)," ")</f>
        <v xml:space="preserve"> </v>
      </c>
      <c r="M8" s="23" t="str">
        <f>IF(M4&lt;&gt;0,LARGE($B$2:$U$4,52)," ")</f>
        <v xml:space="preserve"> </v>
      </c>
      <c r="N8" s="23" t="str">
        <f>IF(N4&lt;&gt;0,LARGE($B$2:$U$4,53)," ")</f>
        <v xml:space="preserve"> </v>
      </c>
      <c r="O8" s="23" t="str">
        <f>IF(O4&lt;&gt;0,LARGE($B$2:$U$4,54)," ")</f>
        <v xml:space="preserve"> </v>
      </c>
      <c r="P8" s="23" t="str">
        <f>IF(P4&lt;&gt;0,LARGE($B$2:$U$4,55)," ")</f>
        <v xml:space="preserve"> </v>
      </c>
      <c r="Q8" s="23" t="str">
        <f>IF(Q4&lt;&gt;0,LARGE($B$2:$U$4,56)," ")</f>
        <v xml:space="preserve"> </v>
      </c>
      <c r="R8" s="23" t="str">
        <f>IF(R4&lt;&gt;0,LARGE($B$2:$U$4,57)," ")</f>
        <v xml:space="preserve"> </v>
      </c>
      <c r="S8" s="23" t="str">
        <f>IF(S4&lt;&gt;0,LARGE($B$2:$U$4,58)," ")</f>
        <v xml:space="preserve"> </v>
      </c>
      <c r="T8" s="23" t="str">
        <f>IF(T4&lt;&gt;0,LARGE($B$2:$U$4,59)," ")</f>
        <v xml:space="preserve"> </v>
      </c>
      <c r="U8" s="24" t="str">
        <f>IF(U4&lt;&gt;0,LARGE($B$2:$U$4,60)," ")</f>
        <v xml:space="preserve"> </v>
      </c>
    </row>
    <row r="9" spans="1:24" ht="9" customHeight="1" thickBot="1" x14ac:dyDescent="0.3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4" ht="41.25" thickBot="1" x14ac:dyDescent="0.35">
      <c r="A10" s="26" t="s">
        <v>4</v>
      </c>
      <c r="B10" s="41" t="s">
        <v>5</v>
      </c>
      <c r="C10" s="42" t="s">
        <v>6</v>
      </c>
      <c r="D10" s="2"/>
      <c r="E10" s="2"/>
      <c r="F10" s="2"/>
      <c r="G10" s="2"/>
      <c r="H10" s="2"/>
      <c r="I10" s="2"/>
      <c r="J10" s="2"/>
      <c r="K10" s="2"/>
    </row>
    <row r="11" spans="1:24" ht="18" customHeight="1" x14ac:dyDescent="0.3">
      <c r="A11" s="26"/>
      <c r="B11" s="35">
        <f>MIN(B2:U4)</f>
        <v>52</v>
      </c>
      <c r="C11" s="36">
        <f>INDEX(FREQUENCY($B$6:$U$8,$B$11:$B$17),1)</f>
        <v>1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 x14ac:dyDescent="0.3">
      <c r="A12" s="8"/>
      <c r="B12" s="37">
        <f t="shared" ref="B12:B17" si="0">B11+CEILING((MAX($B$2:$U$4)+1-MIN($B$2:$U$4))/6,1)</f>
        <v>53</v>
      </c>
      <c r="C12" s="38">
        <f>INDEX(FREQUENCY($B$6:$U$8,$B$11:$B$17),2)</f>
        <v>1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1:24" ht="18" customHeight="1" x14ac:dyDescent="0.3">
      <c r="B13" s="37">
        <f t="shared" si="0"/>
        <v>54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8" customHeight="1" x14ac:dyDescent="0.3">
      <c r="B14" s="37">
        <f t="shared" si="0"/>
        <v>55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1:24" ht="18" customHeight="1" x14ac:dyDescent="0.3">
      <c r="B15" s="37">
        <f t="shared" si="0"/>
        <v>56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1:24" ht="18" customHeight="1" x14ac:dyDescent="0.3">
      <c r="B16" s="37">
        <f t="shared" si="0"/>
        <v>57</v>
      </c>
      <c r="C16" s="38">
        <f>INDEX(FREQUENCY($B$6:$U$8,$B$11:$B$17),6)</f>
        <v>0</v>
      </c>
      <c r="F16" s="4"/>
      <c r="G16" s="5"/>
    </row>
    <row r="17" spans="1:11" ht="18" customHeight="1" thickBot="1" x14ac:dyDescent="0.35">
      <c r="B17" s="39">
        <f t="shared" si="0"/>
        <v>58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1:11" ht="18" customHeight="1" x14ac:dyDescent="0.3">
      <c r="B18" s="43" t="s">
        <v>0</v>
      </c>
      <c r="C18" s="47">
        <f>SUM(C11:C17)</f>
        <v>2</v>
      </c>
      <c r="D18" s="2"/>
      <c r="E18" s="2"/>
      <c r="F18" s="4"/>
      <c r="G18" s="5"/>
      <c r="H18" s="2"/>
      <c r="I18" s="2"/>
      <c r="J18" s="2"/>
      <c r="K18" s="2"/>
    </row>
    <row r="19" spans="1:11" ht="18" customHeight="1" x14ac:dyDescent="0.3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1:11" ht="18" customHeight="1" thickBot="1" x14ac:dyDescent="0.35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 x14ac:dyDescent="0.35">
      <c r="A21" s="25" t="s">
        <v>7</v>
      </c>
      <c r="B21" s="34">
        <f>AVERAGE(B2:K4)</f>
        <v>52.5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 x14ac:dyDescent="0.35">
      <c r="A22" s="7" t="s">
        <v>8</v>
      </c>
      <c r="B22" s="34">
        <f>STDEV(B2:K4)</f>
        <v>0.70710678118654757</v>
      </c>
      <c r="D22" s="2"/>
      <c r="E22" s="2"/>
      <c r="F22" s="4"/>
      <c r="G22" s="5"/>
      <c r="H22" s="2"/>
      <c r="I22" s="2"/>
      <c r="J22" s="2"/>
      <c r="K22" s="2"/>
    </row>
    <row r="23" spans="1:11" x14ac:dyDescent="0.3">
      <c r="E23" s="2"/>
      <c r="I23" s="2"/>
      <c r="J23" s="2"/>
      <c r="K23" s="2"/>
    </row>
    <row r="24" spans="1:1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1:1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phoneticPr fontId="5" type="noConversion"/>
  <pageMargins left="0.75" right="0.75" top="1" bottom="1" header="0.5" footer="0.5"/>
  <pageSetup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"/>
  <sheetViews>
    <sheetView showRuler="0" topLeftCell="A2" workbookViewId="0">
      <selection activeCell="M27" sqref="M27"/>
    </sheetView>
  </sheetViews>
  <sheetFormatPr defaultColWidth="9.140625" defaultRowHeight="20.25" x14ac:dyDescent="0.3"/>
  <cols>
    <col min="1" max="1" width="29.28515625" style="1" bestFit="1" customWidth="1"/>
    <col min="2" max="2" width="14.140625" style="1" bestFit="1" customWidth="1"/>
    <col min="3" max="3" width="17.42578125" style="1" bestFit="1" customWidth="1"/>
    <col min="4" max="21" width="6.28515625" style="1" customWidth="1"/>
    <col min="22" max="16384" width="9.140625" style="1"/>
  </cols>
  <sheetData>
    <row r="1" spans="1:24" ht="21" thickBot="1" x14ac:dyDescent="0.35"/>
    <row r="2" spans="1:24" ht="18" customHeight="1" x14ac:dyDescent="0.3">
      <c r="A2" s="12" t="s">
        <v>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4" ht="18" customHeight="1" x14ac:dyDescent="0.3">
      <c r="A3" s="30" t="s">
        <v>2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4" ht="18" customHeight="1" thickBot="1" x14ac:dyDescent="0.35">
      <c r="A4" s="12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4" ht="9" customHeight="1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4" ht="18" customHeight="1" x14ac:dyDescent="0.3">
      <c r="A6" s="12" t="s">
        <v>3</v>
      </c>
      <c r="B6" s="16" t="str">
        <f>IF(B2&lt;&gt;0,LARGE($B$2:$U$4,1)," ")</f>
        <v xml:space="preserve"> </v>
      </c>
      <c r="C6" s="17" t="str">
        <f>IF(C2&lt;&gt;0,LARGE($B$2:$U$4,2)," ")</f>
        <v xml:space="preserve"> </v>
      </c>
      <c r="D6" s="17" t="str">
        <f>IF(D2&lt;&gt;0,LARGE($B$2:$U$4,3)," ")</f>
        <v xml:space="preserve"> </v>
      </c>
      <c r="E6" s="17" t="str">
        <f>IF(E2&lt;&gt;0,LARGE($B$2:$U$4,4)," ")</f>
        <v xml:space="preserve"> </v>
      </c>
      <c r="F6" s="17" t="str">
        <f>IF(F2&lt;&gt;0,LARGE($B$2:$U$4,5)," ")</f>
        <v xml:space="preserve"> </v>
      </c>
      <c r="G6" s="17" t="str">
        <f>IF(G2&lt;&gt;0,LARGE($B$2:$U$4,6)," ")</f>
        <v xml:space="preserve"> </v>
      </c>
      <c r="H6" s="17" t="str">
        <f>IF(H2&lt;&gt;0,LARGE($B$2:$U$4,7)," ")</f>
        <v xml:space="preserve"> </v>
      </c>
      <c r="I6" s="17" t="str">
        <f>IF(I2&lt;&gt;0,LARGE($B$2:$U$4,8)," ")</f>
        <v xml:space="preserve"> </v>
      </c>
      <c r="J6" s="17" t="str">
        <f>IF(J2&lt;&gt;0,LARGE($B$2:$U$4,9)," ")</f>
        <v xml:space="preserve"> </v>
      </c>
      <c r="K6" s="17" t="str">
        <f>IF(K2&lt;&gt;0,LARGE($B$2:$U$4,10)," ")</f>
        <v xml:space="preserve"> </v>
      </c>
      <c r="L6" s="17" t="str">
        <f>IF(L2&lt;&gt;0,LARGE($B$2:$U$4,11)," ")</f>
        <v xml:space="preserve"> </v>
      </c>
      <c r="M6" s="17" t="str">
        <f>IF(M2&lt;&gt;0,LARGE($B$2:$U$4,12)," ")</f>
        <v xml:space="preserve"> </v>
      </c>
      <c r="N6" s="17" t="str">
        <f>IF(N2&lt;&gt;0,LARGE($B$2:$U$4,13)," ")</f>
        <v xml:space="preserve"> </v>
      </c>
      <c r="O6" s="17" t="str">
        <f>IF(O2&lt;&gt;0,LARGE($B$2:$U$4,14)," ")</f>
        <v xml:space="preserve"> </v>
      </c>
      <c r="P6" s="17" t="str">
        <f>IF(P2&lt;&gt;0,LARGE($B$2:$U$4,15)," ")</f>
        <v xml:space="preserve"> </v>
      </c>
      <c r="Q6" s="17" t="str">
        <f>IF(Q2&lt;&gt;0,LARGE($B$2:$U$4,16)," ")</f>
        <v xml:space="preserve"> </v>
      </c>
      <c r="R6" s="17" t="str">
        <f>IF(R2&lt;&gt;0,LARGE($B$2:$U$4,17)," ")</f>
        <v xml:space="preserve"> </v>
      </c>
      <c r="S6" s="17" t="str">
        <f>IF(S2&lt;&gt;0,LARGE($B$2:$U$4,18)," ")</f>
        <v xml:space="preserve"> </v>
      </c>
      <c r="T6" s="17" t="str">
        <f>IF(T2&lt;&gt;0,LARGE($B$2:$U$4,19)," ")</f>
        <v xml:space="preserve"> </v>
      </c>
      <c r="U6" s="18" t="str">
        <f>IF(U2&lt;&gt;0,LARGE($B$2:$U$4,20)," ")</f>
        <v xml:space="preserve"> </v>
      </c>
    </row>
    <row r="7" spans="1:24" ht="18" customHeight="1" x14ac:dyDescent="0.3">
      <c r="A7" s="12"/>
      <c r="B7" s="19" t="str">
        <f>IF(B3&lt;&gt;0,LARGE($B$2:$U$4,21)," ")</f>
        <v xml:space="preserve"> </v>
      </c>
      <c r="C7" s="20" t="str">
        <f>IF(C3&lt;&gt;0,LARGE($B$2:$U$4,22)," ")</f>
        <v xml:space="preserve"> </v>
      </c>
      <c r="D7" s="20" t="str">
        <f>IF(D3&lt;&gt;0,LARGE($B$2:$U$4,23)," ")</f>
        <v xml:space="preserve"> </v>
      </c>
      <c r="E7" s="20" t="str">
        <f>IF(E3&lt;&gt;0,LARGE($B$2:$U$4,24)," ")</f>
        <v xml:space="preserve"> </v>
      </c>
      <c r="F7" s="20" t="str">
        <f>IF(F3&lt;&gt;0,LARGE($B$2:$U$4,25)," ")</f>
        <v xml:space="preserve"> </v>
      </c>
      <c r="G7" s="20" t="str">
        <f>IF(G3&lt;&gt;0,LARGE($B$2:$U$4,26)," ")</f>
        <v xml:space="preserve"> </v>
      </c>
      <c r="H7" s="20" t="str">
        <f>IF(H3&lt;&gt;0,LARGE($B$2:$U$4,27)," ")</f>
        <v xml:space="preserve"> </v>
      </c>
      <c r="I7" s="20" t="str">
        <f>IF(I3&lt;&gt;0,LARGE($B$2:$U$4,28)," ")</f>
        <v xml:space="preserve"> </v>
      </c>
      <c r="J7" s="20" t="str">
        <f>IF(J3&lt;&gt;0,LARGE($B$2:$U$4,29)," ")</f>
        <v xml:space="preserve"> </v>
      </c>
      <c r="K7" s="20" t="str">
        <f>IF(K3&lt;&gt;0,LARGE($B$2:$U$4,30)," ")</f>
        <v xml:space="preserve"> </v>
      </c>
      <c r="L7" s="20" t="str">
        <f>IF(L3&lt;&gt;0,LARGE($B$2:$U$4,31)," ")</f>
        <v xml:space="preserve"> </v>
      </c>
      <c r="M7" s="20" t="str">
        <f>IF(M3&lt;&gt;0,LARGE($B$2:$U$4,32)," ")</f>
        <v xml:space="preserve"> </v>
      </c>
      <c r="N7" s="20" t="str">
        <f>IF(N3&lt;&gt;0,LARGE($B$2:$U$4,33)," ")</f>
        <v xml:space="preserve"> </v>
      </c>
      <c r="O7" s="20" t="str">
        <f>IF(O3&lt;&gt;0,LARGE($B$2:$U$4,34)," ")</f>
        <v xml:space="preserve"> </v>
      </c>
      <c r="P7" s="20" t="str">
        <f>IF(P3&lt;&gt;0,LARGE($B$2:$U$4,35)," ")</f>
        <v xml:space="preserve"> </v>
      </c>
      <c r="Q7" s="20" t="str">
        <f>IF(Q3&lt;&gt;0,LARGE($B$2:$U$4,36)," ")</f>
        <v xml:space="preserve"> </v>
      </c>
      <c r="R7" s="20" t="str">
        <f>IF(R3&lt;&gt;0,LARGE($B$2:$U$4,37)," ")</f>
        <v xml:space="preserve"> </v>
      </c>
      <c r="S7" s="20" t="str">
        <f>IF(S3&lt;&gt;0,LARGE($B$2:$U$4,38)," ")</f>
        <v xml:space="preserve"> </v>
      </c>
      <c r="T7" s="20" t="str">
        <f>IF(T3&lt;&gt;0,LARGE($B$2:$U$4,39)," ")</f>
        <v xml:space="preserve"> </v>
      </c>
      <c r="U7" s="21" t="str">
        <f>IF(U3&lt;&gt;0,LARGE($B$2:$U$4,40)," ")</f>
        <v xml:space="preserve"> </v>
      </c>
    </row>
    <row r="8" spans="1:24" ht="18" customHeight="1" thickBot="1" x14ac:dyDescent="0.35">
      <c r="A8" s="12"/>
      <c r="B8" s="22" t="str">
        <f>IF(B4&lt;&gt;0,LARGE($B$2:$U$4,41)," ")</f>
        <v xml:space="preserve"> </v>
      </c>
      <c r="C8" s="23" t="str">
        <f>IF(C4&lt;&gt;0,LARGE($B$2:$U$4,42)," ")</f>
        <v xml:space="preserve"> </v>
      </c>
      <c r="D8" s="23" t="str">
        <f>IF(D4&lt;&gt;0,LARGE($B$2:$U$4,43)," ")</f>
        <v xml:space="preserve"> </v>
      </c>
      <c r="E8" s="23" t="str">
        <f>IF(E4&lt;&gt;0,LARGE($B$2:$U$4,44)," ")</f>
        <v xml:space="preserve"> </v>
      </c>
      <c r="F8" s="23" t="str">
        <f>IF(F4&lt;&gt;0,LARGE($B$2:$U$4,45)," ")</f>
        <v xml:space="preserve"> </v>
      </c>
      <c r="G8" s="23" t="str">
        <f>IF(G4&lt;&gt;0,LARGE($B$2:$U$4,46)," ")</f>
        <v xml:space="preserve"> </v>
      </c>
      <c r="H8" s="23" t="str">
        <f>IF(H4&lt;&gt;0,LARGE($B$2:$U$4,47)," ")</f>
        <v xml:space="preserve"> </v>
      </c>
      <c r="I8" s="23" t="str">
        <f>IF(I4&lt;&gt;0,LARGE($B$2:$U$4,48)," ")</f>
        <v xml:space="preserve"> </v>
      </c>
      <c r="J8" s="23" t="str">
        <f>IF(J4&lt;&gt;0,LARGE($B$2:$U$4,49)," ")</f>
        <v xml:space="preserve"> </v>
      </c>
      <c r="K8" s="23" t="str">
        <f>IF(K4&lt;&gt;0,LARGE($B$2:$U$4,50)," ")</f>
        <v xml:space="preserve"> </v>
      </c>
      <c r="L8" s="23" t="str">
        <f>IF(L4&lt;&gt;0,LARGE($B$2:$U$4,51)," ")</f>
        <v xml:space="preserve"> </v>
      </c>
      <c r="M8" s="23" t="str">
        <f>IF(M4&lt;&gt;0,LARGE($B$2:$U$4,52)," ")</f>
        <v xml:space="preserve"> </v>
      </c>
      <c r="N8" s="23" t="str">
        <f>IF(N4&lt;&gt;0,LARGE($B$2:$U$4,53)," ")</f>
        <v xml:space="preserve"> </v>
      </c>
      <c r="O8" s="23" t="str">
        <f>IF(O4&lt;&gt;0,LARGE($B$2:$U$4,54)," ")</f>
        <v xml:space="preserve"> </v>
      </c>
      <c r="P8" s="23" t="str">
        <f>IF(P4&lt;&gt;0,LARGE($B$2:$U$4,55)," ")</f>
        <v xml:space="preserve"> </v>
      </c>
      <c r="Q8" s="23" t="str">
        <f>IF(Q4&lt;&gt;0,LARGE($B$2:$U$4,56)," ")</f>
        <v xml:space="preserve"> </v>
      </c>
      <c r="R8" s="23" t="str">
        <f>IF(R4&lt;&gt;0,LARGE($B$2:$U$4,57)," ")</f>
        <v xml:space="preserve"> </v>
      </c>
      <c r="S8" s="23" t="str">
        <f>IF(S4&lt;&gt;0,LARGE($B$2:$U$4,58)," ")</f>
        <v xml:space="preserve"> </v>
      </c>
      <c r="T8" s="23" t="str">
        <f>IF(T4&lt;&gt;0,LARGE($B$2:$U$4,59)," ")</f>
        <v xml:space="preserve"> </v>
      </c>
      <c r="U8" s="24" t="str">
        <f>IF(U4&lt;&gt;0,LARGE($B$2:$U$4,60)," ")</f>
        <v xml:space="preserve"> </v>
      </c>
    </row>
    <row r="9" spans="1:24" ht="9" customHeight="1" thickBot="1" x14ac:dyDescent="0.3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4" ht="41.25" thickBot="1" x14ac:dyDescent="0.35">
      <c r="A10" s="26" t="s">
        <v>4</v>
      </c>
      <c r="B10" s="41" t="s">
        <v>5</v>
      </c>
      <c r="C10" s="42" t="s">
        <v>6</v>
      </c>
      <c r="D10" s="2"/>
      <c r="E10" s="2"/>
      <c r="F10" s="2"/>
      <c r="G10" s="2"/>
      <c r="H10" s="2"/>
      <c r="I10" s="2"/>
      <c r="J10" s="2"/>
      <c r="K10" s="2"/>
    </row>
    <row r="11" spans="1:24" ht="18" customHeight="1" x14ac:dyDescent="0.3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 x14ac:dyDescent="0.3">
      <c r="A12" s="8"/>
      <c r="B12" s="37">
        <f t="shared" ref="B12:B17" si="0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1:24" ht="18" customHeight="1" x14ac:dyDescent="0.3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8" customHeight="1" x14ac:dyDescent="0.3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1:24" ht="18" customHeight="1" x14ac:dyDescent="0.3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1:24" ht="18" customHeight="1" x14ac:dyDescent="0.3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1:11" ht="18" customHeight="1" thickBot="1" x14ac:dyDescent="0.35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1:11" ht="18" customHeight="1" x14ac:dyDescent="0.3">
      <c r="B18" s="43" t="s">
        <v>0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1:11" ht="18" customHeight="1" x14ac:dyDescent="0.3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1:11" ht="18" customHeight="1" thickBot="1" x14ac:dyDescent="0.35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 x14ac:dyDescent="0.35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 x14ac:dyDescent="0.35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1:11" x14ac:dyDescent="0.3">
      <c r="E23" s="2"/>
      <c r="I23" s="2"/>
      <c r="J23" s="2"/>
      <c r="K23" s="2"/>
    </row>
    <row r="24" spans="1:1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1:1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phoneticPr fontId="5" type="noConversion"/>
  <pageMargins left="0.75" right="0.75" top="1" bottom="1" header="0.5" footer="0.5"/>
  <pageSetup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"/>
  <sheetViews>
    <sheetView showRuler="0" workbookViewId="0">
      <selection activeCell="I26" sqref="I26"/>
    </sheetView>
  </sheetViews>
  <sheetFormatPr defaultColWidth="9.140625" defaultRowHeight="20.25" x14ac:dyDescent="0.3"/>
  <cols>
    <col min="1" max="1" width="29.28515625" style="1" bestFit="1" customWidth="1"/>
    <col min="2" max="2" width="14.140625" style="1" bestFit="1" customWidth="1"/>
    <col min="3" max="21" width="6.28515625" style="1" customWidth="1"/>
    <col min="22" max="16384" width="9.140625" style="1"/>
  </cols>
  <sheetData>
    <row r="1" spans="1:24" ht="21" thickBot="1" x14ac:dyDescent="0.35"/>
    <row r="2" spans="1:24" ht="18" customHeight="1" thickBot="1" x14ac:dyDescent="0.35">
      <c r="A2" s="12" t="s">
        <v>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4" ht="18" customHeight="1" x14ac:dyDescent="0.3">
      <c r="A3" s="30" t="s">
        <v>2</v>
      </c>
      <c r="B3" s="27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4" ht="18" customHeight="1" thickBot="1" x14ac:dyDescent="0.3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4" ht="9" customHeight="1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4" ht="18" customHeight="1" x14ac:dyDescent="0.3">
      <c r="A6" s="12" t="s">
        <v>3</v>
      </c>
      <c r="B6" s="16" t="str">
        <f>IF(B2&lt;&gt;0,LARGE($B$2:$U$4,1)," ")</f>
        <v xml:space="preserve"> </v>
      </c>
      <c r="C6" s="17" t="str">
        <f>IF(C2&lt;&gt;0,LARGE($B$2:$U$4,2)," ")</f>
        <v xml:space="preserve"> </v>
      </c>
      <c r="D6" s="17" t="str">
        <f>IF(D2&lt;&gt;0,LARGE($B$2:$U$4,3)," ")</f>
        <v xml:space="preserve"> </v>
      </c>
      <c r="E6" s="17" t="str">
        <f>IF(E2&lt;&gt;0,LARGE($B$2:$U$4,4)," ")</f>
        <v xml:space="preserve"> </v>
      </c>
      <c r="F6" s="17" t="str">
        <f>IF(F2&lt;&gt;0,LARGE($B$2:$U$4,5)," ")</f>
        <v xml:space="preserve"> </v>
      </c>
      <c r="G6" s="17" t="str">
        <f>IF(G2&lt;&gt;0,LARGE($B$2:$U$4,6)," ")</f>
        <v xml:space="preserve"> </v>
      </c>
      <c r="H6" s="17" t="str">
        <f>IF(H2&lt;&gt;0,LARGE($B$2:$U$4,7)," ")</f>
        <v xml:space="preserve"> </v>
      </c>
      <c r="I6" s="17" t="str">
        <f>IF(I2&lt;&gt;0,LARGE($B$2:$U$4,8)," ")</f>
        <v xml:space="preserve"> </v>
      </c>
      <c r="J6" s="17" t="str">
        <f>IF(J2&lt;&gt;0,LARGE($B$2:$U$4,9)," ")</f>
        <v xml:space="preserve"> </v>
      </c>
      <c r="K6" s="17" t="str">
        <f>IF(K2&lt;&gt;0,LARGE($B$2:$U$4,10)," ")</f>
        <v xml:space="preserve"> </v>
      </c>
      <c r="L6" s="17" t="str">
        <f>IF(L2&lt;&gt;0,LARGE($B$2:$U$4,11)," ")</f>
        <v xml:space="preserve"> </v>
      </c>
      <c r="M6" s="17" t="str">
        <f>IF(M2&lt;&gt;0,LARGE($B$2:$U$4,12)," ")</f>
        <v xml:space="preserve"> </v>
      </c>
      <c r="N6" s="17" t="str">
        <f>IF(N2&lt;&gt;0,LARGE($B$2:$U$4,13)," ")</f>
        <v xml:space="preserve"> </v>
      </c>
      <c r="O6" s="17" t="str">
        <f>IF(O2&lt;&gt;0,LARGE($B$2:$U$4,14)," ")</f>
        <v xml:space="preserve"> </v>
      </c>
      <c r="P6" s="17" t="str">
        <f>IF(P2&lt;&gt;0,LARGE($B$2:$U$4,15)," ")</f>
        <v xml:space="preserve"> </v>
      </c>
      <c r="Q6" s="17" t="str">
        <f>IF(Q2&lt;&gt;0,LARGE($B$2:$U$4,16)," ")</f>
        <v xml:space="preserve"> </v>
      </c>
      <c r="R6" s="17" t="str">
        <f>IF(R2&lt;&gt;0,LARGE($B$2:$U$4,17)," ")</f>
        <v xml:space="preserve"> </v>
      </c>
      <c r="S6" s="17" t="str">
        <f>IF(S2&lt;&gt;0,LARGE($B$2:$U$4,18)," ")</f>
        <v xml:space="preserve"> </v>
      </c>
      <c r="T6" s="17" t="str">
        <f>IF(T2&lt;&gt;0,LARGE($B$2:$U$4,19)," ")</f>
        <v xml:space="preserve"> </v>
      </c>
      <c r="U6" s="18" t="str">
        <f>IF(U2&lt;&gt;0,LARGE($B$2:$U$4,20)," ")</f>
        <v xml:space="preserve"> </v>
      </c>
    </row>
    <row r="7" spans="1:24" ht="18" customHeight="1" x14ac:dyDescent="0.3">
      <c r="A7" s="12"/>
      <c r="B7" s="19" t="str">
        <f>IF(B3&lt;&gt;0,LARGE($B$2:$U$4,21)," ")</f>
        <v xml:space="preserve"> </v>
      </c>
      <c r="C7" s="20" t="str">
        <f>IF(C3&lt;&gt;0,LARGE($B$2:$U$4,22)," ")</f>
        <v xml:space="preserve"> </v>
      </c>
      <c r="D7" s="20" t="str">
        <f>IF(D3&lt;&gt;0,LARGE($B$2:$U$4,23)," ")</f>
        <v xml:space="preserve"> </v>
      </c>
      <c r="E7" s="20" t="str">
        <f>IF(E3&lt;&gt;0,LARGE($B$2:$U$4,24)," ")</f>
        <v xml:space="preserve"> </v>
      </c>
      <c r="F7" s="20" t="str">
        <f>IF(F3&lt;&gt;0,LARGE($B$2:$U$4,25)," ")</f>
        <v xml:space="preserve"> </v>
      </c>
      <c r="G7" s="20" t="str">
        <f>IF(G3&lt;&gt;0,LARGE($B$2:$U$4,26)," ")</f>
        <v xml:space="preserve"> </v>
      </c>
      <c r="H7" s="20" t="str">
        <f>IF(H3&lt;&gt;0,LARGE($B$2:$U$4,27)," ")</f>
        <v xml:space="preserve"> </v>
      </c>
      <c r="I7" s="20" t="str">
        <f>IF(I3&lt;&gt;0,LARGE($B$2:$U$4,28)," ")</f>
        <v xml:space="preserve"> </v>
      </c>
      <c r="J7" s="20" t="str">
        <f>IF(J3&lt;&gt;0,LARGE($B$2:$U$4,29)," ")</f>
        <v xml:space="preserve"> </v>
      </c>
      <c r="K7" s="20" t="str">
        <f>IF(K3&lt;&gt;0,LARGE($B$2:$U$4,30)," ")</f>
        <v xml:space="preserve"> </v>
      </c>
      <c r="L7" s="20" t="str">
        <f>IF(L3&lt;&gt;0,LARGE($B$2:$U$4,31)," ")</f>
        <v xml:space="preserve"> </v>
      </c>
      <c r="M7" s="20" t="str">
        <f>IF(M3&lt;&gt;0,LARGE($B$2:$U$4,32)," ")</f>
        <v xml:space="preserve"> </v>
      </c>
      <c r="N7" s="20" t="str">
        <f>IF(N3&lt;&gt;0,LARGE($B$2:$U$4,33)," ")</f>
        <v xml:space="preserve"> </v>
      </c>
      <c r="O7" s="20" t="str">
        <f>IF(O3&lt;&gt;0,LARGE($B$2:$U$4,34)," ")</f>
        <v xml:space="preserve"> </v>
      </c>
      <c r="P7" s="20" t="str">
        <f>IF(P3&lt;&gt;0,LARGE($B$2:$U$4,35)," ")</f>
        <v xml:space="preserve"> </v>
      </c>
      <c r="Q7" s="20" t="str">
        <f>IF(Q3&lt;&gt;0,LARGE($B$2:$U$4,36)," ")</f>
        <v xml:space="preserve"> </v>
      </c>
      <c r="R7" s="20" t="str">
        <f>IF(R3&lt;&gt;0,LARGE($B$2:$U$4,37)," ")</f>
        <v xml:space="preserve"> </v>
      </c>
      <c r="S7" s="20" t="str">
        <f>IF(S3&lt;&gt;0,LARGE($B$2:$U$4,38)," ")</f>
        <v xml:space="preserve"> </v>
      </c>
      <c r="T7" s="20" t="str">
        <f>IF(T3&lt;&gt;0,LARGE($B$2:$U$4,39)," ")</f>
        <v xml:space="preserve"> </v>
      </c>
      <c r="U7" s="21" t="str">
        <f>IF(U3&lt;&gt;0,LARGE($B$2:$U$4,40)," ")</f>
        <v xml:space="preserve"> </v>
      </c>
    </row>
    <row r="8" spans="1:24" ht="18" customHeight="1" thickBot="1" x14ac:dyDescent="0.35">
      <c r="A8" s="12"/>
      <c r="B8" s="22" t="str">
        <f>IF(B4&lt;&gt;0,LARGE($B$2:$U$4,41)," ")</f>
        <v xml:space="preserve"> </v>
      </c>
      <c r="C8" s="23" t="str">
        <f>IF(C4&lt;&gt;0,LARGE($B$2:$U$4,42)," ")</f>
        <v xml:space="preserve"> </v>
      </c>
      <c r="D8" s="23" t="str">
        <f>IF(D4&lt;&gt;0,LARGE($B$2:$U$4,43)," ")</f>
        <v xml:space="preserve"> </v>
      </c>
      <c r="E8" s="23" t="str">
        <f>IF(E4&lt;&gt;0,LARGE($B$2:$U$4,44)," ")</f>
        <v xml:space="preserve"> </v>
      </c>
      <c r="F8" s="23" t="str">
        <f>IF(F4&lt;&gt;0,LARGE($B$2:$U$4,45)," ")</f>
        <v xml:space="preserve"> </v>
      </c>
      <c r="G8" s="23" t="str">
        <f>IF(G4&lt;&gt;0,LARGE($B$2:$U$4,46)," ")</f>
        <v xml:space="preserve"> </v>
      </c>
      <c r="H8" s="23" t="str">
        <f>IF(H4&lt;&gt;0,LARGE($B$2:$U$4,47)," ")</f>
        <v xml:space="preserve"> </v>
      </c>
      <c r="I8" s="23" t="str">
        <f>IF(I4&lt;&gt;0,LARGE($B$2:$U$4,48)," ")</f>
        <v xml:space="preserve"> </v>
      </c>
      <c r="J8" s="23" t="str">
        <f>IF(J4&lt;&gt;0,LARGE($B$2:$U$4,49)," ")</f>
        <v xml:space="preserve"> </v>
      </c>
      <c r="K8" s="23" t="str">
        <f>IF(K4&lt;&gt;0,LARGE($B$2:$U$4,50)," ")</f>
        <v xml:space="preserve"> </v>
      </c>
      <c r="L8" s="23" t="str">
        <f>IF(L4&lt;&gt;0,LARGE($B$2:$U$4,51)," ")</f>
        <v xml:space="preserve"> </v>
      </c>
      <c r="M8" s="23" t="str">
        <f>IF(M4&lt;&gt;0,LARGE($B$2:$U$4,52)," ")</f>
        <v xml:space="preserve"> </v>
      </c>
      <c r="N8" s="23" t="str">
        <f>IF(N4&lt;&gt;0,LARGE($B$2:$U$4,53)," ")</f>
        <v xml:space="preserve"> </v>
      </c>
      <c r="O8" s="23" t="str">
        <f>IF(O4&lt;&gt;0,LARGE($B$2:$U$4,54)," ")</f>
        <v xml:space="preserve"> </v>
      </c>
      <c r="P8" s="23" t="str">
        <f>IF(P4&lt;&gt;0,LARGE($B$2:$U$4,55)," ")</f>
        <v xml:space="preserve"> </v>
      </c>
      <c r="Q8" s="23" t="str">
        <f>IF(Q4&lt;&gt;0,LARGE($B$2:$U$4,56)," ")</f>
        <v xml:space="preserve"> </v>
      </c>
      <c r="R8" s="23" t="str">
        <f>IF(R4&lt;&gt;0,LARGE($B$2:$U$4,57)," ")</f>
        <v xml:space="preserve"> </v>
      </c>
      <c r="S8" s="23" t="str">
        <f>IF(S4&lt;&gt;0,LARGE($B$2:$U$4,58)," ")</f>
        <v xml:space="preserve"> </v>
      </c>
      <c r="T8" s="23" t="str">
        <f>IF(T4&lt;&gt;0,LARGE($B$2:$U$4,59)," ")</f>
        <v xml:space="preserve"> </v>
      </c>
      <c r="U8" s="24" t="str">
        <f>IF(U4&lt;&gt;0,LARGE($B$2:$U$4,60)," ")</f>
        <v xml:space="preserve"> </v>
      </c>
    </row>
    <row r="9" spans="1:24" ht="9" customHeight="1" thickBot="1" x14ac:dyDescent="0.3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4" ht="41.25" thickBot="1" x14ac:dyDescent="0.35">
      <c r="A10" s="26" t="s">
        <v>4</v>
      </c>
      <c r="B10" s="41" t="s">
        <v>5</v>
      </c>
      <c r="C10" s="42" t="s">
        <v>6</v>
      </c>
      <c r="D10" s="2"/>
      <c r="E10" s="2"/>
      <c r="F10" s="2"/>
      <c r="G10" s="2"/>
      <c r="H10" s="2"/>
      <c r="I10" s="2"/>
      <c r="J10" s="2"/>
      <c r="K10" s="2"/>
    </row>
    <row r="11" spans="1:24" ht="18" customHeight="1" x14ac:dyDescent="0.3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 x14ac:dyDescent="0.3">
      <c r="A12" s="8"/>
      <c r="B12" s="37">
        <f t="shared" ref="B12:B17" si="0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1:24" ht="18" customHeight="1" x14ac:dyDescent="0.3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8" customHeight="1" x14ac:dyDescent="0.3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1:24" ht="18" customHeight="1" x14ac:dyDescent="0.3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1:24" ht="18" customHeight="1" x14ac:dyDescent="0.3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1:11" ht="18" customHeight="1" thickBot="1" x14ac:dyDescent="0.35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1:11" ht="18" customHeight="1" x14ac:dyDescent="0.3">
      <c r="B18" s="43" t="s">
        <v>0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1:11" ht="18" customHeight="1" x14ac:dyDescent="0.3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1:11" ht="18" customHeight="1" thickBot="1" x14ac:dyDescent="0.35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 x14ac:dyDescent="0.35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 x14ac:dyDescent="0.35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1:11" x14ac:dyDescent="0.3">
      <c r="E23" s="2"/>
      <c r="I23" s="2"/>
      <c r="J23" s="2"/>
      <c r="K23" s="2"/>
    </row>
    <row r="24" spans="1:1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1:1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phoneticPr fontId="5" type="noConversion"/>
  <pageMargins left="0.75" right="0.75" top="1" bottom="1" header="0.5" footer="0.5"/>
  <pageSetup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</vt:lpstr>
      <vt:lpstr>Bag Count</vt:lpstr>
      <vt:lpstr>Color #1</vt:lpstr>
      <vt:lpstr>Color #2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Session 3-5 Notes: M &amp; M de hoja de cálculo</dc:title>
  <dc:creator>Murman, Earll M.</dc:creator>
  <cp:lastModifiedBy>WIN764BIT</cp:lastModifiedBy>
  <dcterms:created xsi:type="dcterms:W3CDTF">2005-05-02T14:24:16Z</dcterms:created>
  <dcterms:modified xsi:type="dcterms:W3CDTF">2014-05-28T10:05:58Z</dcterms:modified>
</cp:coreProperties>
</file>